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nancy_saechao_parks_ca_gov/Documents/0.Grants Program/Intent/GC22/"/>
    </mc:Choice>
  </mc:AlternateContent>
  <xr:revisionPtr revIDLastSave="0" documentId="8_{02C1FE03-8295-42CE-B9DC-018102526D30}" xr6:coauthVersionLast="47" xr6:coauthVersionMax="47" xr10:uidLastSave="{00000000-0000-0000-0000-000000000000}"/>
  <bookViews>
    <workbookView xWindow="1740" yWindow="-120" windowWidth="27180" windowHeight="16440" xr2:uid="{C60CE662-8FD9-46A7-9ED0-6D387A0C0377}"/>
  </bookViews>
  <sheets>
    <sheet name="Restor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1" l="1"/>
  <c r="K5" i="1"/>
  <c r="K6" i="1"/>
  <c r="K7" i="1"/>
  <c r="K8" i="1"/>
  <c r="K9" i="1"/>
  <c r="K10" i="1"/>
  <c r="K4" i="1"/>
  <c r="K3" i="1"/>
  <c r="M11" i="1"/>
  <c r="L11" i="1"/>
  <c r="N3" i="1"/>
  <c r="N4" i="1" s="1"/>
  <c r="N5" i="1" s="1"/>
  <c r="N6" i="1" s="1"/>
  <c r="N7" i="1" s="1"/>
  <c r="N8" i="1" s="1"/>
  <c r="N9" i="1" s="1"/>
  <c r="N10" i="1" s="1"/>
</calcChain>
</file>

<file path=xl/sharedStrings.xml><?xml version="1.0" encoding="utf-8"?>
<sst xmlns="http://schemas.openxmlformats.org/spreadsheetml/2006/main" count="39" uniqueCount="34">
  <si>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</si>
  <si>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</si>
  <si>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</si>
  <si>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</si>
  <si>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</si>
  <si>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</si>
  <si>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</si>
  <si>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</si>
  <si>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</si>
  <si>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</si>
  <si>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</si>
  <si>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</si>
  <si>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</si>
  <si>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t>TOTALS</t>
  </si>
  <si>
    <t>Friends of Jawbone</t>
  </si>
  <si>
    <t>Restoration Rands &amp; Jawbone</t>
  </si>
  <si>
    <t>G22-04-13-R01</t>
  </si>
  <si>
    <t>BLM - Ridgecrest Field Office</t>
  </si>
  <si>
    <t>Restoration</t>
  </si>
  <si>
    <t>G22-01-15-R01</t>
  </si>
  <si>
    <t>BLM - Arcata Field Office</t>
  </si>
  <si>
    <t>G22-01-02-R01</t>
  </si>
  <si>
    <t>BLM - Bishop Field Office</t>
  </si>
  <si>
    <t>G22-01-05-R01</t>
  </si>
  <si>
    <t>Mono County</t>
  </si>
  <si>
    <t>G22-03-43-R01</t>
  </si>
  <si>
    <t>BLM - Redding Field Office</t>
  </si>
  <si>
    <t>Restoration - Redding BLM</t>
  </si>
  <si>
    <t>G22-01-14-R01</t>
  </si>
  <si>
    <t>El Dorado County CAO</t>
  </si>
  <si>
    <t>G22-03-06-R01</t>
  </si>
  <si>
    <t>Trinity County Resource Conservation District</t>
  </si>
  <si>
    <t>G22-07-02-R01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</si>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</sst>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rgb="FFBBFDC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1" applyNumberFormat="1" applyFont="1" applyFill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6" fillId="0" borderId="4" xfId="1" applyNumberFormat="1" applyFont="1" applyFill="1" applyBorder="1" applyAlignment="1">
      <alignment vertical="top"/>
    </xf>
    <xf numFmtId="0" fontId="6" fillId="3" borderId="5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164" fontId="6" fillId="3" borderId="1" xfId="0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vertical="top"/>
    </xf>
    <xf numFmtId="164" fontId="6" fillId="3" borderId="6" xfId="1" applyNumberFormat="1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164" fontId="6" fillId="0" borderId="1" xfId="1" applyNumberFormat="1" applyFont="1" applyFill="1" applyBorder="1" applyAlignment="1">
      <alignment vertical="top"/>
    </xf>
    <xf numFmtId="164" fontId="6" fillId="0" borderId="6" xfId="1" applyNumberFormat="1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center" vertical="top"/>
    </xf>
    <xf numFmtId="2" fontId="7" fillId="0" borderId="8" xfId="0" applyNumberFormat="1" applyFont="1" applyBorder="1" applyAlignment="1">
      <alignment horizontal="center" vertical="top"/>
    </xf>
    <xf numFmtId="164" fontId="7" fillId="0" borderId="8" xfId="0" applyNumberFormat="1" applyFont="1" applyBorder="1" applyAlignment="1">
      <alignment vertical="top"/>
    </xf>
    <xf numFmtId="164" fontId="7" fillId="0" borderId="8" xfId="1" applyNumberFormat="1" applyFont="1" applyFill="1" applyBorder="1" applyAlignment="1">
      <alignment vertical="top"/>
    </xf>
    <xf numFmtId="164" fontId="7" fillId="0" borderId="9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2" fillId="0" borderId="0" xfId="0" applyFont="1"/>
    <xf numFmtId="0" fontId="11" fillId="0" borderId="0" xfId="0" applyFont="1"/>
    <xf numFmtId="0" fontId="12" fillId="0" borderId="0" xfId="0" applyFont="1"/>
    <xf numFmtId="2" fontId="6" fillId="0" borderId="10" xfId="0" applyNumberFormat="1" applyFont="1" applyBorder="1" applyAlignment="1">
      <alignment horizontal="center" vertical="top"/>
    </xf>
    <xf numFmtId="2" fontId="6" fillId="4" borderId="11" xfId="0" applyNumberFormat="1" applyFont="1" applyFill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7FCA-B798-4A73-8403-8AC9307A6867}">
  <sheetPr>
    <pageSetUpPr fitToPage="1"/>
  </sheetPr>
  <dimension ref="A1:N19"/>
  <sheetViews>
    <sheetView showGridLines="0" tabSelected="1" view="pageLayout" zoomScale="130" zoomScaleNormal="100" zoomScalePageLayoutView="130" workbookViewId="0">
      <selection activeCell="F29" sqref="F29"/>
    </sheetView>
  </sheetViews>
  <sheetFormatPr defaultColWidth="2.85546875" defaultRowHeight="11.25" x14ac:dyDescent="0.2"/>
  <cols>
    <col min="1" max="1" width="4.42578125" style="3" customWidth="1"/>
    <col min="2" max="2" width="18.7109375" style="2" customWidth="1"/>
    <col min="3" max="3" width="18" style="2" customWidth="1"/>
    <col min="4" max="4" width="11.85546875" style="2" bestFit="1" customWidth="1"/>
    <col min="5" max="5" width="7.5703125" style="4" customWidth="1"/>
    <col min="6" max="6" width="8.140625" style="4" customWidth="1"/>
    <col min="7" max="7" width="7" style="5" customWidth="1"/>
    <col min="8" max="8" width="7.7109375" style="4" customWidth="1"/>
    <col min="9" max="9" width="8.28515625" style="4" customWidth="1"/>
    <col min="10" max="10" width="7" style="4" customWidth="1"/>
    <col min="11" max="11" width="6.42578125" style="4" customWidth="1"/>
    <col min="12" max="12" width="10.5703125" style="4" customWidth="1"/>
    <col min="13" max="14" width="13.5703125" style="4" customWidth="1"/>
    <col min="15" max="16384" width="2.85546875" style="2"/>
  </cols>
  <sheetData>
    <row r="1" spans="1:14" ht="67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33</v>
      </c>
    </row>
    <row r="2" spans="1:14" ht="12" thickBot="1" x14ac:dyDescent="0.25">
      <c r="L2" s="6"/>
      <c r="M2" s="6"/>
      <c r="N2" s="7">
        <v>8750000</v>
      </c>
    </row>
    <row r="3" spans="1:14" ht="22.5" x14ac:dyDescent="0.2">
      <c r="A3" s="8">
        <v>1</v>
      </c>
      <c r="B3" s="9" t="s">
        <v>14</v>
      </c>
      <c r="C3" s="9" t="s">
        <v>15</v>
      </c>
      <c r="D3" s="10" t="s">
        <v>16</v>
      </c>
      <c r="E3" s="10">
        <v>150</v>
      </c>
      <c r="F3" s="10">
        <v>86</v>
      </c>
      <c r="G3" s="10">
        <v>90</v>
      </c>
      <c r="H3" s="10">
        <v>99</v>
      </c>
      <c r="I3" s="10">
        <v>73</v>
      </c>
      <c r="J3" s="10">
        <v>72</v>
      </c>
      <c r="K3" s="40">
        <f>((G3+J3)/(E3+H3))*100</f>
        <v>65.060240963855421</v>
      </c>
      <c r="L3" s="11">
        <v>1358583</v>
      </c>
      <c r="M3" s="12">
        <v>1358583</v>
      </c>
      <c r="N3" s="13">
        <f>SUM(N2-M3)</f>
        <v>7391417</v>
      </c>
    </row>
    <row r="4" spans="1:14" ht="22.5" x14ac:dyDescent="0.2">
      <c r="A4" s="14">
        <v>2</v>
      </c>
      <c r="B4" s="15" t="s">
        <v>17</v>
      </c>
      <c r="C4" s="15" t="s">
        <v>18</v>
      </c>
      <c r="D4" s="16" t="s">
        <v>19</v>
      </c>
      <c r="E4" s="16">
        <v>150</v>
      </c>
      <c r="F4" s="16">
        <v>74</v>
      </c>
      <c r="G4" s="16">
        <v>78</v>
      </c>
      <c r="H4" s="16">
        <v>99</v>
      </c>
      <c r="I4" s="16">
        <v>74</v>
      </c>
      <c r="J4" s="16">
        <v>74</v>
      </c>
      <c r="K4" s="42">
        <f>((G4+J4)/(E4+H4))*100</f>
        <v>61.044176706827315</v>
      </c>
      <c r="L4" s="17">
        <v>711100</v>
      </c>
      <c r="M4" s="18">
        <v>711100</v>
      </c>
      <c r="N4" s="19">
        <f t="shared" ref="N4:N10" si="0">SUM(N3-M4)</f>
        <v>6680317</v>
      </c>
    </row>
    <row r="5" spans="1:14" ht="12.75" customHeight="1" x14ac:dyDescent="0.2">
      <c r="A5" s="20">
        <v>3</v>
      </c>
      <c r="B5" s="21" t="s">
        <v>20</v>
      </c>
      <c r="C5" s="21" t="s">
        <v>18</v>
      </c>
      <c r="D5" s="22" t="s">
        <v>21</v>
      </c>
      <c r="E5" s="22">
        <v>150</v>
      </c>
      <c r="F5" s="22">
        <v>89</v>
      </c>
      <c r="G5" s="22">
        <v>95</v>
      </c>
      <c r="H5" s="22">
        <v>99</v>
      </c>
      <c r="I5" s="22">
        <v>60</v>
      </c>
      <c r="J5" s="22">
        <v>56</v>
      </c>
      <c r="K5" s="43">
        <f t="shared" ref="K5:K10" si="1">((G5+J5)/(E5+H5))*100</f>
        <v>60.642570281124499</v>
      </c>
      <c r="L5" s="23">
        <v>114500</v>
      </c>
      <c r="M5" s="24">
        <v>114500</v>
      </c>
      <c r="N5" s="25">
        <f t="shared" si="0"/>
        <v>6565817</v>
      </c>
    </row>
    <row r="6" spans="1:14" x14ac:dyDescent="0.2">
      <c r="A6" s="14">
        <v>4</v>
      </c>
      <c r="B6" s="15" t="s">
        <v>22</v>
      </c>
      <c r="C6" s="15" t="s">
        <v>18</v>
      </c>
      <c r="D6" s="16" t="s">
        <v>23</v>
      </c>
      <c r="E6" s="16">
        <v>150</v>
      </c>
      <c r="F6" s="16">
        <v>71</v>
      </c>
      <c r="G6" s="16">
        <v>78</v>
      </c>
      <c r="H6" s="16">
        <v>99</v>
      </c>
      <c r="I6" s="16">
        <v>72</v>
      </c>
      <c r="J6" s="16">
        <v>72</v>
      </c>
      <c r="K6" s="42">
        <f t="shared" si="1"/>
        <v>60.24096385542169</v>
      </c>
      <c r="L6" s="17">
        <v>589800</v>
      </c>
      <c r="M6" s="18">
        <v>589800</v>
      </c>
      <c r="N6" s="19">
        <f t="shared" si="0"/>
        <v>5976017</v>
      </c>
    </row>
    <row r="7" spans="1:14" ht="13.5" customHeight="1" x14ac:dyDescent="0.2">
      <c r="A7" s="20">
        <v>5</v>
      </c>
      <c r="B7" s="21" t="s">
        <v>24</v>
      </c>
      <c r="C7" s="21" t="s">
        <v>18</v>
      </c>
      <c r="D7" s="22" t="s">
        <v>25</v>
      </c>
      <c r="E7" s="22">
        <v>150</v>
      </c>
      <c r="F7" s="22">
        <v>82</v>
      </c>
      <c r="G7" s="22">
        <v>71</v>
      </c>
      <c r="H7" s="22">
        <v>99</v>
      </c>
      <c r="I7" s="22">
        <v>71</v>
      </c>
      <c r="J7" s="22">
        <v>61</v>
      </c>
      <c r="K7" s="43">
        <f t="shared" si="1"/>
        <v>53.01204819277109</v>
      </c>
      <c r="L7" s="23">
        <v>322157</v>
      </c>
      <c r="M7" s="24">
        <v>322157</v>
      </c>
      <c r="N7" s="25">
        <f t="shared" si="0"/>
        <v>5653860</v>
      </c>
    </row>
    <row r="8" spans="1:14" ht="22.5" x14ac:dyDescent="0.2">
      <c r="A8" s="14">
        <v>6</v>
      </c>
      <c r="B8" s="15" t="s">
        <v>26</v>
      </c>
      <c r="C8" s="15" t="s">
        <v>27</v>
      </c>
      <c r="D8" s="16" t="s">
        <v>28</v>
      </c>
      <c r="E8" s="16">
        <v>150</v>
      </c>
      <c r="F8" s="16">
        <v>85</v>
      </c>
      <c r="G8" s="16">
        <v>93</v>
      </c>
      <c r="H8" s="16">
        <v>99</v>
      </c>
      <c r="I8" s="16">
        <v>40</v>
      </c>
      <c r="J8" s="16">
        <v>37</v>
      </c>
      <c r="K8" s="42">
        <f t="shared" si="1"/>
        <v>52.208835341365464</v>
      </c>
      <c r="L8" s="17">
        <v>40000</v>
      </c>
      <c r="M8" s="18">
        <v>39968</v>
      </c>
      <c r="N8" s="19">
        <f t="shared" si="0"/>
        <v>5613892</v>
      </c>
    </row>
    <row r="9" spans="1:14" x14ac:dyDescent="0.2">
      <c r="A9" s="20">
        <v>7</v>
      </c>
      <c r="B9" s="21" t="s">
        <v>29</v>
      </c>
      <c r="C9" s="21" t="s">
        <v>18</v>
      </c>
      <c r="D9" s="22" t="s">
        <v>30</v>
      </c>
      <c r="E9" s="22">
        <v>150</v>
      </c>
      <c r="F9" s="22">
        <v>80</v>
      </c>
      <c r="G9" s="22">
        <v>81</v>
      </c>
      <c r="H9" s="22">
        <v>99</v>
      </c>
      <c r="I9" s="22">
        <v>55</v>
      </c>
      <c r="J9" s="22">
        <v>48</v>
      </c>
      <c r="K9" s="43">
        <f t="shared" si="1"/>
        <v>51.807228915662648</v>
      </c>
      <c r="L9" s="23">
        <v>85490</v>
      </c>
      <c r="M9" s="24">
        <v>76427</v>
      </c>
      <c r="N9" s="25">
        <f t="shared" si="0"/>
        <v>5537465</v>
      </c>
    </row>
    <row r="10" spans="1:14" ht="23.25" thickBot="1" x14ac:dyDescent="0.25">
      <c r="A10" s="14">
        <v>8</v>
      </c>
      <c r="B10" s="15" t="s">
        <v>31</v>
      </c>
      <c r="C10" s="15" t="s">
        <v>18</v>
      </c>
      <c r="D10" s="16" t="s">
        <v>32</v>
      </c>
      <c r="E10" s="16">
        <v>150</v>
      </c>
      <c r="F10" s="16">
        <v>79</v>
      </c>
      <c r="G10" s="16">
        <v>66</v>
      </c>
      <c r="H10" s="16">
        <v>99</v>
      </c>
      <c r="I10" s="16">
        <v>65</v>
      </c>
      <c r="J10" s="16">
        <v>40</v>
      </c>
      <c r="K10" s="41">
        <f t="shared" si="1"/>
        <v>42.570281124497996</v>
      </c>
      <c r="L10" s="17">
        <v>148479</v>
      </c>
      <c r="M10" s="18">
        <v>148479</v>
      </c>
      <c r="N10" s="19">
        <f t="shared" si="0"/>
        <v>5388986</v>
      </c>
    </row>
    <row r="11" spans="1:14" ht="12" thickBot="1" x14ac:dyDescent="0.25">
      <c r="A11" s="26"/>
      <c r="B11" s="27"/>
      <c r="C11" s="28" t="s">
        <v>13</v>
      </c>
      <c r="D11" s="29"/>
      <c r="E11" s="29"/>
      <c r="F11" s="29"/>
      <c r="G11" s="29"/>
      <c r="H11" s="29"/>
      <c r="I11" s="29"/>
      <c r="J11" s="29"/>
      <c r="K11" s="30"/>
      <c r="L11" s="31">
        <f>SUM(L3:L10)</f>
        <v>3370109</v>
      </c>
      <c r="M11" s="32">
        <f>SUM(M3:M10)</f>
        <v>3361014</v>
      </c>
      <c r="N11" s="33">
        <f>N10</f>
        <v>5388986</v>
      </c>
    </row>
    <row r="12" spans="1:14" ht="12.75" x14ac:dyDescent="0.2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4" ht="15" x14ac:dyDescent="0.25">
      <c r="B13" s="39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7"/>
      <c r="N13" s="37"/>
    </row>
    <row r="14" spans="1:14" ht="15" x14ac:dyDescent="0.25">
      <c r="B14" s="39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4" ht="15" x14ac:dyDescent="0.25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9" spans="3:3" ht="15" x14ac:dyDescent="0.25">
      <c r="C19" s="38"/>
    </row>
  </sheetData>
  <sheetProtection algorithmName="SHA-512" hashValue="78A7e2tjvbCDJ854uIBDXoFWGIV2gRYYuzqAzOrhV/mHwb2jflNQpPjKPRYHS5pjaPYOiuFz9oy6/5uXpElJjA==" saltValue="4Pa07TTl1iwRFObwf0l8Xg==" spinCount="100000" sheet="1" selectLockedCells="1" selectUnlockedCells="1"/>
  <printOptions horizontalCentered="1"/>
  <pageMargins left="0.25" right="0.25" top="1" bottom="1" header="0.25" footer="0.5"/>
  <pageSetup scale="94" orientation="landscape" r:id="rId1"/>
  <headerFooter>
    <oddHeader>&amp;C&amp;"Arial,Bold"Intent to Award
2022 Grants and Cooperative Agreements
Restoration Projects</oddHeader>
    <oddFooter>&amp;C&amp;"Arial,Regular"Page &amp;P of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 xmlns="95a7bea4-1558-4890-8039-e5ad0ed69925">No</Approv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3" ma:contentTypeDescription="Create a new document." ma:contentTypeScope="" ma:versionID="93aa6634998b5021b48417adbac9138a">
  <xsd:schema xmlns:xsd="http://www.w3.org/2001/XMLSchema" xmlns:xs="http://www.w3.org/2001/XMLSchema" xmlns:p="http://schemas.microsoft.com/office/2006/metadata/properties" xmlns:ns2="95a7bea4-1558-4890-8039-e5ad0ed69925" targetNamespace="http://schemas.microsoft.com/office/2006/metadata/properties" ma:root="true" ma:fieldsID="ac33862562ca5211ccacd6883269caad" ns2:_="">
    <xsd:import namespace="95a7bea4-1558-4890-8039-e5ad0ed6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pproved" ma:index="10" nillable="true" ma:displayName="Approved" ma:format="Dropdown" ma:internalName="Approved">
      <xsd:simpleType>
        <xsd:restriction base="dms:Choice">
          <xsd:enumeration value="Yes"/>
          <xsd:enumeration value="No"/>
          <xsd:enumeration value="Pend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2C3B07-BE87-4D4F-9501-EFC399283C7C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95a7bea4-1558-4890-8039-e5ad0ed69925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DFC69F-0E0A-403C-9A15-75E70BD09D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4C4FBC-FE92-4A68-BD37-82C94F8CA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7bea4-1558-4890-8039-e5ad0ed6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Restoration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N.S</cp:lastModifiedBy>
  <cp:revision/>
  <dcterms:created xsi:type="dcterms:W3CDTF">2021-07-28T23:04:50Z</dcterms:created>
  <dcterms:modified xsi:type="dcterms:W3CDTF">2022-08-01T19:02:46Z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